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/>
  <mc:AlternateContent xmlns:mc="http://schemas.openxmlformats.org/markup-compatibility/2006">
    <mc:Choice Requires="x15">
      <x15ac:absPath xmlns:x15ac="http://schemas.microsoft.com/office/spreadsheetml/2010/11/ac" url="C:\Users\brody\Desktop\"/>
    </mc:Choice>
  </mc:AlternateContent>
  <xr:revisionPtr revIDLastSave="0" documentId="8_{791AD002-6668-449E-A471-54CEFE7F0D0A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Stocking Estimator" sheetId="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1" i="6" l="1"/>
  <c r="J30" i="6"/>
  <c r="J28" i="6"/>
  <c r="J27" i="6"/>
  <c r="J25" i="6"/>
  <c r="J24" i="6"/>
  <c r="J23" i="6"/>
  <c r="B21" i="6" l="1"/>
  <c r="B11" i="6"/>
  <c r="B17" i="6"/>
  <c r="B16" i="6"/>
  <c r="B19" i="6" l="1"/>
  <c r="B22" i="6" s="1"/>
  <c r="B23" i="6" s="1"/>
  <c r="F9" i="6" l="1"/>
  <c r="H9" i="6" s="1"/>
  <c r="H11" i="6" l="1"/>
  <c r="J11" i="6" s="1"/>
  <c r="B24" i="6" s="1"/>
</calcChain>
</file>

<file path=xl/sharedStrings.xml><?xml version="1.0" encoding="utf-8"?>
<sst xmlns="http://schemas.openxmlformats.org/spreadsheetml/2006/main" count="60" uniqueCount="60">
  <si>
    <t>NE-NRCS-ECS-17(WRP)</t>
  </si>
  <si>
    <t>STOCKING RATE QUICK ESTIMATE</t>
  </si>
  <si>
    <t>Assumptions used in this estimate:</t>
  </si>
  <si>
    <t>Grazing Dates:</t>
  </si>
  <si>
    <t>April 1 - July 15</t>
  </si>
  <si>
    <t>Class of Livestock:</t>
  </si>
  <si>
    <t>Cow / Calf Pair</t>
  </si>
  <si>
    <t>Uplands</t>
  </si>
  <si>
    <t>Wetlands</t>
  </si>
  <si>
    <t>Average Production:</t>
  </si>
  <si>
    <t>Desired Degree of Use:</t>
  </si>
  <si>
    <t>Average Livestock Weight:</t>
  </si>
  <si>
    <t>Average Site Production:</t>
  </si>
  <si>
    <t>AU/Animal:</t>
  </si>
  <si>
    <t>%  Vegetation by Type:</t>
  </si>
  <si>
    <t>Desired Harvest Efficiency:</t>
  </si>
  <si>
    <t>Acres needed per pair:</t>
  </si>
  <si>
    <t>Available AUM/AC:</t>
  </si>
  <si>
    <t>Grazing Period (months):</t>
  </si>
  <si>
    <t>Acres needed/pair</t>
  </si>
  <si>
    <t>Acres in Unit</t>
  </si>
  <si>
    <t>/</t>
  </si>
  <si>
    <t>Carrying Capacity (# cow/calf pair</t>
  </si>
  <si>
    <t>Recommended Stocking Rate:</t>
  </si>
  <si>
    <t>to</t>
  </si>
  <si>
    <t>Upland Acres</t>
  </si>
  <si>
    <t>Wetland Acres</t>
  </si>
  <si>
    <t>Gallons of water needed</t>
  </si>
  <si>
    <t># Tanks</t>
  </si>
  <si>
    <t># Pairs</t>
  </si>
  <si>
    <t>Beef Animal Category</t>
  </si>
  <si>
    <t>Animal Unit Equivalent</t>
  </si>
  <si>
    <r>
      <t xml:space="preserve">The grazing duration in </t>
    </r>
    <r>
      <rPr>
        <sz val="12"/>
        <color theme="4" tint="-0.249977111117893"/>
        <rFont val="Calibri"/>
        <family val="2"/>
      </rPr>
      <t>blue</t>
    </r>
    <r>
      <rPr>
        <sz val="12"/>
        <color theme="1"/>
        <rFont val="Calibri"/>
        <family val="2"/>
      </rPr>
      <t xml:space="preserve"> needs to be filled out as a number of months.    </t>
    </r>
  </si>
  <si>
    <t>Weaned animal lighter than 800 lbs.</t>
  </si>
  <si>
    <t>Young animal 800-900 lbs.</t>
  </si>
  <si>
    <t>Cow 900-1100 lbs. with calf</t>
  </si>
  <si>
    <t>Cow 1100-1300 lbs. with calf</t>
  </si>
  <si>
    <t>Cow heavier than 1300 lbs. with calf</t>
  </si>
  <si>
    <t>Bull lighter than 2000 lbs.</t>
  </si>
  <si>
    <t>Bull heavier than 2000 lbs.</t>
  </si>
  <si>
    <t>Moist soil</t>
  </si>
  <si>
    <t>Cattail</t>
  </si>
  <si>
    <t>Reed Canary Grass</t>
  </si>
  <si>
    <t>Low Production</t>
  </si>
  <si>
    <t>Average</t>
  </si>
  <si>
    <t>High Production</t>
  </si>
  <si>
    <r>
      <t xml:space="preserve">Estimated forage utilization or percent/amount of material left after grazing and trampling.  Percent of above ground material remaining filled out in the </t>
    </r>
    <r>
      <rPr>
        <sz val="12"/>
        <color theme="5" tint="-0.249977111117893"/>
        <rFont val="Calibri"/>
        <family val="2"/>
      </rPr>
      <t>orange</t>
    </r>
    <r>
      <rPr>
        <sz val="12"/>
        <color theme="1"/>
        <rFont val="Calibri"/>
        <family val="2"/>
      </rPr>
      <t xml:space="preserve"> box. </t>
    </r>
  </si>
  <si>
    <t>Upland</t>
  </si>
  <si>
    <t>Average Uplands lbs./acre</t>
  </si>
  <si>
    <t>Average Wetlands lbs./acre</t>
  </si>
  <si>
    <t>Community</t>
  </si>
  <si>
    <t>Estimated Forage Production by Community lbs./acre</t>
  </si>
  <si>
    <t>Bulrush</t>
  </si>
  <si>
    <t>Tank Diameter - ft.</t>
  </si>
  <si>
    <t>Gallons / Tank</t>
  </si>
  <si>
    <t>Total Gallons</t>
  </si>
  <si>
    <r>
      <t>Animal livestock weight can be selected from the vales below in</t>
    </r>
    <r>
      <rPr>
        <sz val="12"/>
        <color theme="0" tint="-0.14999847407452621"/>
        <rFont val="Calibri"/>
        <family val="2"/>
      </rPr>
      <t xml:space="preserve"> grey</t>
    </r>
    <r>
      <rPr>
        <sz val="12"/>
        <color theme="1"/>
        <rFont val="Calibri"/>
        <family val="2"/>
      </rPr>
      <t>.</t>
    </r>
  </si>
  <si>
    <r>
      <t xml:space="preserve">Average Production needs to be estimated in lbs./acre based on current vegetation communities in </t>
    </r>
    <r>
      <rPr>
        <sz val="12"/>
        <color theme="9" tint="-0.249977111117893"/>
        <rFont val="Calibri"/>
        <family val="2"/>
      </rPr>
      <t>green</t>
    </r>
    <r>
      <rPr>
        <sz val="12"/>
        <color theme="1"/>
        <rFont val="Calibri"/>
        <family val="2"/>
      </rPr>
      <t>. Values by community are available in the UNL Forage production document.</t>
    </r>
  </si>
  <si>
    <r>
      <t>To estimate of appropriate stocking rate, enter the acres in the upper grazing unit</t>
    </r>
    <r>
      <rPr>
        <sz val="12"/>
        <color theme="7" tint="0.59999389629810485"/>
        <rFont val="Calibri"/>
        <family val="2"/>
      </rPr>
      <t xml:space="preserve"> </t>
    </r>
    <r>
      <rPr>
        <sz val="12"/>
        <color rgb="FFFFFF00"/>
        <rFont val="Calibri"/>
        <family val="2"/>
      </rPr>
      <t>yellow</t>
    </r>
    <r>
      <rPr>
        <sz val="12"/>
        <color theme="1"/>
        <rFont val="Calibri"/>
        <family val="2"/>
      </rPr>
      <t xml:space="preserve"> box.  Wetland and upland acres in the lower </t>
    </r>
    <r>
      <rPr>
        <sz val="12"/>
        <color rgb="FFFFFF00"/>
        <rFont val="Calibri"/>
        <family val="2"/>
      </rPr>
      <t>yellow</t>
    </r>
    <r>
      <rPr>
        <sz val="12"/>
        <color theme="1"/>
        <rFont val="Calibri"/>
        <family val="2"/>
      </rPr>
      <t xml:space="preserve"> boxes must also be filled out.</t>
    </r>
  </si>
  <si>
    <r>
      <t xml:space="preserve">Tank diameter and gallons are provided in </t>
    </r>
    <r>
      <rPr>
        <sz val="12"/>
        <color rgb="FFFF0000"/>
        <rFont val="Calibri"/>
        <family val="2"/>
      </rPr>
      <t xml:space="preserve">red.  </t>
    </r>
    <r>
      <rPr>
        <sz val="12"/>
        <color theme="1"/>
        <rFont val="Calibri"/>
        <family val="2"/>
      </rPr>
      <t>Livestock water needs estimated at 15 gallons/day/animal or 16 gallons/day/pair with 3 days of storage reserve.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</si>
</sst>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164" formatCode="0.0%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22"/>
      <color theme="1"/>
      <name val="Calibri"/>
      <family val="2"/>
    </font>
    <font>
      <b/>
      <sz val="10"/>
      <color theme="1"/>
      <name val="Calibri"/>
      <family val="2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b/>
      <sz val="9"/>
      <color rgb="FF000000"/>
      <name val="Times New Roman"/>
      <family val="1"/>
    </font>
    <font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sz val="10"/>
      <color theme="1"/>
      <name val="Times New Roman"/>
      <family val="1"/>
    </font>
    <font>
      <sz val="12"/>
      <color theme="4" tint="-0.249977111117893"/>
      <name val="Calibri"/>
      <family val="2"/>
    </font>
    <font>
      <sz val="12"/>
      <color theme="7" tint="0.59999389629810485"/>
      <name val="Calibri"/>
      <family val="2"/>
    </font>
    <font>
      <sz val="12"/>
      <color rgb="FFFF0000"/>
      <name val="Calibri"/>
      <family val="2"/>
    </font>
    <font>
      <sz val="12"/>
      <color theme="5" tint="-0.249977111117893"/>
      <name val="Calibri"/>
      <family val="2"/>
    </font>
    <font>
      <sz val="11"/>
      <color theme="5" tint="-0.249977111117893"/>
      <name val="Calibri"/>
      <family val="2"/>
    </font>
    <font>
      <sz val="11"/>
      <name val="Calibri"/>
      <family val="2"/>
      <scheme val="minor"/>
    </font>
    <font>
      <sz val="12"/>
      <color theme="9" tint="-0.249977111117893"/>
      <name val="Calibri"/>
      <family val="2"/>
    </font>
    <font>
      <sz val="11"/>
      <name val="Calibri"/>
      <family val="2"/>
    </font>
    <font>
      <sz val="12"/>
      <color theme="0" tint="-0.14999847407452621"/>
      <name val="Calibri"/>
      <family val="2"/>
    </font>
    <font>
      <sz val="12"/>
      <color rgb="FFFFFF00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C33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3" borderId="2" xfId="0" applyFont="1" applyFill="1" applyBorder="1" applyAlignment="1">
      <alignment vertical="center"/>
    </xf>
    <xf numFmtId="0" fontId="2" fillId="3" borderId="3" xfId="0" applyFont="1" applyFill="1" applyBorder="1" applyAlignment="1">
      <alignment vertical="center"/>
    </xf>
    <xf numFmtId="0" fontId="2" fillId="3" borderId="0" xfId="0" applyFont="1" applyFill="1" applyBorder="1" applyAlignment="1">
      <alignment vertical="center"/>
    </xf>
    <xf numFmtId="0" fontId="2" fillId="3" borderId="4" xfId="0" applyFont="1" applyFill="1" applyBorder="1" applyAlignment="1">
      <alignment vertic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4" fillId="0" borderId="0" xfId="0" applyFont="1"/>
    <xf numFmtId="0" fontId="5" fillId="4" borderId="0" xfId="0" applyFont="1" applyFill="1" applyAlignment="1">
      <alignment horizontal="center"/>
    </xf>
    <xf numFmtId="0" fontId="5" fillId="0" borderId="0" xfId="0" applyFont="1" applyAlignment="1">
      <alignment horizontal="center" vertical="top"/>
    </xf>
    <xf numFmtId="2" fontId="5" fillId="0" borderId="0" xfId="0" applyNumberFormat="1" applyFont="1"/>
    <xf numFmtId="1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" fontId="5" fillId="0" borderId="0" xfId="0" applyNumberFormat="1" applyFont="1" applyAlignment="1">
      <alignment horizontal="center"/>
    </xf>
    <xf numFmtId="0" fontId="6" fillId="0" borderId="0" xfId="0" applyFont="1" applyBorder="1" applyAlignment="1">
      <alignment horizontal="center" vertical="center"/>
    </xf>
    <xf numFmtId="0" fontId="1" fillId="0" borderId="0" xfId="0" applyFont="1" applyBorder="1"/>
    <xf numFmtId="0" fontId="7" fillId="0" borderId="0" xfId="0" applyFont="1" applyBorder="1" applyAlignment="1">
      <alignment vertical="center"/>
    </xf>
    <xf numFmtId="8" fontId="7" fillId="0" borderId="0" xfId="0" applyNumberFormat="1" applyFont="1" applyBorder="1" applyAlignment="1">
      <alignment horizontal="center" vertical="center"/>
    </xf>
    <xf numFmtId="8" fontId="7" fillId="0" borderId="0" xfId="0" applyNumberFormat="1" applyFont="1" applyBorder="1" applyAlignment="1">
      <alignment horizontal="center" vertical="center" wrapText="1"/>
    </xf>
    <xf numFmtId="0" fontId="8" fillId="0" borderId="0" xfId="0" applyFont="1" applyBorder="1" applyAlignment="1">
      <alignment vertical="center"/>
    </xf>
    <xf numFmtId="8" fontId="8" fillId="0" borderId="0" xfId="0" applyNumberFormat="1" applyFont="1" applyBorder="1" applyAlignment="1">
      <alignment horizontal="center" vertical="center"/>
    </xf>
    <xf numFmtId="0" fontId="0" fillId="7" borderId="0" xfId="0" applyFill="1" applyBorder="1"/>
    <xf numFmtId="0" fontId="0" fillId="5" borderId="6" xfId="0" applyFont="1" applyFill="1" applyBorder="1" applyAlignment="1">
      <alignment horizontal="center" vertical="center" wrapText="1"/>
    </xf>
    <xf numFmtId="0" fontId="0" fillId="5" borderId="6" xfId="0" applyFont="1" applyFill="1" applyBorder="1" applyAlignment="1">
      <alignment vertical="center" wrapText="1"/>
    </xf>
    <xf numFmtId="0" fontId="0" fillId="8" borderId="6" xfId="0" applyFill="1" applyBorder="1"/>
    <xf numFmtId="1" fontId="5" fillId="0" borderId="0" xfId="0" applyNumberFormat="1" applyFont="1" applyAlignment="1">
      <alignment horizontal="center"/>
    </xf>
    <xf numFmtId="0" fontId="5" fillId="6" borderId="6" xfId="0" applyFont="1" applyFill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5" borderId="6" xfId="0" applyFont="1" applyFill="1" applyBorder="1" applyAlignment="1">
      <alignment horizontal="center"/>
    </xf>
    <xf numFmtId="0" fontId="5" fillId="0" borderId="6" xfId="0" applyFont="1" applyBorder="1"/>
    <xf numFmtId="0" fontId="5" fillId="0" borderId="6" xfId="0" applyFont="1" applyBorder="1" applyAlignment="1"/>
    <xf numFmtId="0" fontId="5" fillId="0" borderId="6" xfId="0" applyFont="1" applyBorder="1" applyAlignment="1">
      <alignment horizontal="right"/>
    </xf>
    <xf numFmtId="9" fontId="5" fillId="0" borderId="6" xfId="0" applyNumberFormat="1" applyFont="1" applyBorder="1" applyAlignment="1">
      <alignment horizontal="center"/>
    </xf>
    <xf numFmtId="0" fontId="5" fillId="10" borderId="6" xfId="0" applyFont="1" applyFill="1" applyBorder="1" applyAlignment="1">
      <alignment horizontal="center"/>
    </xf>
    <xf numFmtId="0" fontId="14" fillId="0" borderId="0" xfId="0" applyFont="1" applyFill="1"/>
    <xf numFmtId="0" fontId="17" fillId="10" borderId="6" xfId="0" applyFont="1" applyFill="1" applyBorder="1"/>
    <xf numFmtId="3" fontId="17" fillId="10" borderId="6" xfId="0" applyNumberFormat="1" applyFont="1" applyFill="1" applyBorder="1"/>
    <xf numFmtId="3" fontId="5" fillId="0" borderId="6" xfId="0" applyNumberFormat="1" applyFont="1" applyBorder="1" applyAlignment="1">
      <alignment horizontal="center"/>
    </xf>
    <xf numFmtId="9" fontId="5" fillId="9" borderId="6" xfId="0" applyNumberFormat="1" applyFont="1" applyFill="1" applyBorder="1" applyAlignment="1">
      <alignment horizontal="center"/>
    </xf>
    <xf numFmtId="164" fontId="5" fillId="0" borderId="6" xfId="0" applyNumberFormat="1" applyFont="1" applyBorder="1" applyAlignment="1">
      <alignment horizontal="center"/>
    </xf>
    <xf numFmtId="2" fontId="5" fillId="0" borderId="6" xfId="0" applyNumberFormat="1" applyFont="1" applyBorder="1" applyAlignment="1">
      <alignment horizontal="center"/>
    </xf>
    <xf numFmtId="1" fontId="5" fillId="0" borderId="6" xfId="0" applyNumberFormat="1" applyFont="1" applyBorder="1" applyAlignment="1">
      <alignment horizontal="center"/>
    </xf>
    <xf numFmtId="0" fontId="0" fillId="8" borderId="6" xfId="0" applyFill="1" applyBorder="1" applyAlignment="1">
      <alignment horizontal="center" wrapText="1"/>
    </xf>
    <xf numFmtId="0" fontId="1" fillId="10" borderId="6" xfId="0" applyFont="1" applyFill="1" applyBorder="1" applyAlignment="1">
      <alignment horizontal="center"/>
    </xf>
    <xf numFmtId="0" fontId="17" fillId="10" borderId="6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vertical="center"/>
    </xf>
    <xf numFmtId="8" fontId="7" fillId="0" borderId="0" xfId="0" applyNumberFormat="1" applyFont="1" applyFill="1" applyBorder="1" applyAlignment="1">
      <alignment horizontal="center" vertical="center"/>
    </xf>
    <xf numFmtId="8" fontId="7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 wrapText="1"/>
    </xf>
    <xf numFmtId="0" fontId="1" fillId="0" borderId="0" xfId="0" applyFont="1" applyFill="1" applyBorder="1"/>
    <xf numFmtId="0" fontId="0" fillId="8" borderId="18" xfId="0" applyFill="1" applyBorder="1"/>
    <xf numFmtId="0" fontId="9" fillId="0" borderId="0" xfId="0" applyFont="1" applyFill="1" applyBorder="1" applyAlignment="1">
      <alignment horizontal="center" vertical="center" wrapText="1"/>
    </xf>
    <xf numFmtId="0" fontId="14" fillId="0" borderId="0" xfId="0" applyFont="1" applyFill="1" applyBorder="1"/>
    <xf numFmtId="0" fontId="0" fillId="0" borderId="0" xfId="0" applyFill="1" applyBorder="1"/>
    <xf numFmtId="0" fontId="17" fillId="0" borderId="0" xfId="0" applyFont="1" applyFill="1" applyBorder="1"/>
    <xf numFmtId="3" fontId="17" fillId="0" borderId="0" xfId="0" applyNumberFormat="1" applyFont="1" applyFill="1" applyBorder="1"/>
    <xf numFmtId="0" fontId="2" fillId="3" borderId="2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3" borderId="1" xfId="0" applyFont="1" applyFill="1" applyBorder="1" applyAlignment="1">
      <alignment horizontal="right"/>
    </xf>
    <xf numFmtId="0" fontId="3" fillId="3" borderId="5" xfId="0" applyFont="1" applyFill="1" applyBorder="1" applyAlignment="1">
      <alignment horizontal="right"/>
    </xf>
    <xf numFmtId="0" fontId="4" fillId="0" borderId="0" xfId="0" applyFont="1" applyAlignment="1">
      <alignment horizontal="center" wrapText="1"/>
    </xf>
    <xf numFmtId="1" fontId="5" fillId="0" borderId="0" xfId="0" applyNumberFormat="1" applyFont="1" applyAlignment="1">
      <alignment horizontal="center"/>
    </xf>
    <xf numFmtId="0" fontId="0" fillId="0" borderId="0" xfId="0" applyAlignment="1">
      <alignment wrapText="1"/>
    </xf>
    <xf numFmtId="0" fontId="15" fillId="10" borderId="7" xfId="0" applyFont="1" applyFill="1" applyBorder="1" applyAlignment="1">
      <alignment wrapText="1"/>
    </xf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0" fontId="5" fillId="2" borderId="10" xfId="0" applyFont="1" applyFill="1" applyBorder="1" applyAlignment="1">
      <alignment horizontal="left" vertical="center" wrapText="1"/>
    </xf>
    <xf numFmtId="0" fontId="0" fillId="2" borderId="11" xfId="0" applyFill="1" applyBorder="1" applyAlignment="1">
      <alignment wrapText="1"/>
    </xf>
    <xf numFmtId="0" fontId="0" fillId="0" borderId="11" xfId="0" applyBorder="1" applyAlignment="1">
      <alignment wrapText="1"/>
    </xf>
    <xf numFmtId="0" fontId="0" fillId="0" borderId="12" xfId="0" applyBorder="1" applyAlignment="1">
      <alignment wrapText="1"/>
    </xf>
    <xf numFmtId="0" fontId="5" fillId="2" borderId="13" xfId="0" applyFont="1" applyFill="1" applyBorder="1" applyAlignment="1">
      <alignment horizontal="left" vertical="center" wrapText="1"/>
    </xf>
    <xf numFmtId="0" fontId="0" fillId="2" borderId="6" xfId="0" applyFill="1" applyBorder="1" applyAlignment="1">
      <alignment wrapText="1"/>
    </xf>
    <xf numFmtId="0" fontId="0" fillId="0" borderId="6" xfId="0" applyBorder="1" applyAlignment="1">
      <alignment wrapText="1"/>
    </xf>
    <xf numFmtId="0" fontId="0" fillId="0" borderId="14" xfId="0" applyBorder="1" applyAlignment="1">
      <alignment wrapText="1"/>
    </xf>
    <xf numFmtId="0" fontId="5" fillId="2" borderId="15" xfId="0" applyFont="1" applyFill="1" applyBorder="1" applyAlignment="1">
      <alignment horizontal="left" vertical="center" wrapText="1"/>
    </xf>
    <xf numFmtId="0" fontId="0" fillId="2" borderId="16" xfId="0" applyFill="1" applyBorder="1" applyAlignment="1">
      <alignment wrapText="1"/>
    </xf>
    <xf numFmtId="0" fontId="0" fillId="0" borderId="16" xfId="0" applyBorder="1" applyAlignment="1">
      <alignment wrapText="1"/>
    </xf>
    <xf numFmtId="0" fontId="0" fillId="0" borderId="17" xfId="0" applyBorder="1" applyAlignment="1">
      <alignment wrapText="1"/>
    </xf>
    <xf numFmtId="0" fontId="5" fillId="0" borderId="0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65E0F9"/>
      <color rgb="FF90C8CE"/>
      <color rgb="FF77E7E7"/>
      <color rgb="FFCC3300"/>
      <color rgb="FFF9958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251461</xdr:colOff>
      <xdr:row>0</xdr:row>
      <xdr:rowOff>32030</xdr:rowOff>
    </xdr:from>
    <xdr:to>
      <xdr:col>9</xdr:col>
      <xdr:colOff>504826</xdr:colOff>
      <xdr:row>0</xdr:row>
      <xdr:rowOff>291110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F6B6CB1-9BA8-4A97-9BB4-2BD538FEB2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57336" y="32030"/>
          <a:ext cx="1291590" cy="2590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4"/>
  <sheetViews>
    <sheetView tabSelected="1" workbookViewId="0">
      <selection activeCell="K34" sqref="K34"/>
    </sheetView>
  </sheetViews>
  <sheetFormatPr defaultColWidth="9.140625" defaultRowHeight="15" x14ac:dyDescent="0.25"/>
  <cols>
    <col min="1" max="1" width="34.28515625" style="1" bestFit="1" customWidth="1"/>
    <col min="2" max="2" width="14.85546875" style="1" customWidth="1"/>
    <col min="3" max="3" width="14.5703125" style="1" customWidth="1"/>
    <col min="4" max="4" width="34.28515625" style="1" customWidth="1"/>
    <col min="5" max="5" width="13.5703125" style="1" bestFit="1" customWidth="1"/>
    <col min="6" max="6" width="8.140625" style="1" bestFit="1" customWidth="1"/>
    <col min="7" max="7" width="10.42578125" style="1" bestFit="1" customWidth="1"/>
    <col min="8" max="8" width="8.140625" style="1" bestFit="1" customWidth="1"/>
    <col min="9" max="9" width="7.42578125" style="1" bestFit="1" customWidth="1"/>
    <col min="10" max="10" width="18.7109375" style="1" customWidth="1"/>
    <col min="11" max="11" width="14.85546875" style="1" bestFit="1" customWidth="1"/>
    <col min="12" max="12" width="8.28515625" style="1" bestFit="1" customWidth="1"/>
    <col min="13" max="13" width="17.42578125" style="1" bestFit="1" customWidth="1"/>
    <col min="14" max="14" width="14.85546875" style="1" bestFit="1" customWidth="1"/>
    <col min="15" max="15" width="8.28515625" style="1" bestFit="1" customWidth="1"/>
    <col min="16" max="16" width="15.28515625" style="1" bestFit="1" customWidth="1"/>
    <col min="17" max="16384" width="9.140625" style="1"/>
  </cols>
  <sheetData>
    <row r="1" spans="1:19" ht="28.5" x14ac:dyDescent="0.25">
      <c r="A1" s="61" t="s">
        <v>1</v>
      </c>
      <c r="B1" s="61"/>
      <c r="C1" s="61"/>
      <c r="D1" s="61"/>
      <c r="E1" s="61"/>
      <c r="F1" s="61"/>
      <c r="G1" s="61"/>
      <c r="H1" s="61"/>
      <c r="I1" s="3"/>
      <c r="J1" s="4"/>
    </row>
    <row r="2" spans="1:19" ht="28.5" x14ac:dyDescent="0.25">
      <c r="A2" s="62"/>
      <c r="B2" s="62"/>
      <c r="C2" s="62"/>
      <c r="D2" s="62"/>
      <c r="E2" s="62"/>
      <c r="F2" s="62"/>
      <c r="G2" s="62"/>
      <c r="H2" s="62"/>
      <c r="I2" s="5"/>
      <c r="J2" s="6"/>
    </row>
    <row r="3" spans="1:19" x14ac:dyDescent="0.25">
      <c r="A3" s="63"/>
      <c r="B3" s="63"/>
      <c r="C3" s="63"/>
      <c r="D3" s="63"/>
      <c r="E3" s="63"/>
      <c r="F3" s="63"/>
      <c r="G3" s="63"/>
      <c r="H3" s="63"/>
      <c r="I3" s="65" t="s">
        <v>0</v>
      </c>
      <c r="J3" s="66"/>
    </row>
    <row r="4" spans="1:19" x14ac:dyDescent="0.25">
      <c r="A4" s="2"/>
      <c r="B4" s="2"/>
      <c r="C4" s="2"/>
      <c r="D4" s="2"/>
      <c r="E4" s="2"/>
      <c r="F4" s="2"/>
      <c r="G4" s="2"/>
      <c r="H4" s="2"/>
      <c r="I4" s="2"/>
    </row>
    <row r="5" spans="1:19" ht="15.75" x14ac:dyDescent="0.25">
      <c r="A5" s="7" t="s">
        <v>2</v>
      </c>
      <c r="B5" s="7"/>
      <c r="C5" s="7"/>
      <c r="D5" s="7"/>
      <c r="E5" s="7"/>
      <c r="F5" s="7"/>
      <c r="G5" s="7"/>
      <c r="H5" s="7"/>
      <c r="I5" s="7"/>
      <c r="J5" s="7"/>
    </row>
    <row r="6" spans="1:19" ht="15.75" x14ac:dyDescent="0.25">
      <c r="A6" s="7"/>
      <c r="B6" s="7"/>
      <c r="C6" s="7"/>
      <c r="D6" s="7"/>
      <c r="E6" s="7"/>
      <c r="F6" s="7"/>
      <c r="G6" s="7"/>
      <c r="H6" s="7"/>
      <c r="I6" s="7"/>
      <c r="J6" s="7"/>
    </row>
    <row r="7" spans="1:19" ht="15.75" x14ac:dyDescent="0.25">
      <c r="A7" s="32" t="s">
        <v>3</v>
      </c>
      <c r="B7" s="29" t="s">
        <v>4</v>
      </c>
      <c r="C7" s="7"/>
      <c r="D7" s="64" t="s">
        <v>20</v>
      </c>
      <c r="E7" s="67" t="s">
        <v>19</v>
      </c>
      <c r="F7" s="69"/>
      <c r="G7" s="69"/>
      <c r="H7" s="67" t="s">
        <v>22</v>
      </c>
      <c r="I7" s="67"/>
      <c r="J7" s="67"/>
    </row>
    <row r="8" spans="1:19" ht="15.75" x14ac:dyDescent="0.25">
      <c r="A8" s="32" t="s">
        <v>18</v>
      </c>
      <c r="B8" s="29"/>
      <c r="C8" s="7"/>
      <c r="D8" s="64"/>
      <c r="E8" s="69"/>
      <c r="F8" s="69"/>
      <c r="G8" s="69"/>
      <c r="H8" s="67"/>
      <c r="I8" s="67"/>
      <c r="J8" s="67"/>
    </row>
    <row r="9" spans="1:19" ht="15.75" x14ac:dyDescent="0.25">
      <c r="A9" s="33" t="s">
        <v>5</v>
      </c>
      <c r="B9" s="30" t="s">
        <v>6</v>
      </c>
      <c r="C9" s="7"/>
      <c r="D9" s="11"/>
      <c r="E9" s="12" t="s">
        <v>21</v>
      </c>
      <c r="F9" s="13" t="e">
        <f>B23</f>
        <v>#DIV/0!</v>
      </c>
      <c r="G9" s="12"/>
      <c r="H9" s="68" t="e">
        <f>D9/F9</f>
        <v>#DIV/0!</v>
      </c>
      <c r="I9" s="68"/>
      <c r="J9" s="68"/>
    </row>
    <row r="10" spans="1:19" ht="15.75" x14ac:dyDescent="0.25">
      <c r="A10" s="33" t="s">
        <v>11</v>
      </c>
      <c r="B10" s="31"/>
      <c r="C10" s="7"/>
      <c r="D10" s="7" t="s">
        <v>26</v>
      </c>
      <c r="E10" s="11"/>
      <c r="F10" s="7"/>
      <c r="G10" s="7"/>
      <c r="H10" s="7"/>
      <c r="I10" s="7"/>
      <c r="J10" s="7"/>
    </row>
    <row r="11" spans="1:19" ht="15.75" x14ac:dyDescent="0.25">
      <c r="A11" s="34" t="s">
        <v>13</v>
      </c>
      <c r="B11" s="30">
        <f>B10/1000</f>
        <v>0</v>
      </c>
      <c r="C11" s="7"/>
      <c r="D11" s="7" t="s">
        <v>25</v>
      </c>
      <c r="E11" s="11"/>
      <c r="F11" s="10"/>
      <c r="G11" s="7"/>
      <c r="H11" s="14" t="e">
        <f>H9</f>
        <v>#DIV/0!</v>
      </c>
      <c r="I11" s="15" t="s">
        <v>24</v>
      </c>
      <c r="J11" s="16" t="e">
        <f>H11*1.1</f>
        <v>#DIV/0!</v>
      </c>
    </row>
    <row r="12" spans="1:19" ht="15.75" x14ac:dyDescent="0.25">
      <c r="A12" s="34" t="s">
        <v>9</v>
      </c>
      <c r="B12" s="32"/>
      <c r="C12" s="7"/>
      <c r="D12" s="10"/>
      <c r="E12" s="10"/>
      <c r="F12" s="10"/>
      <c r="G12" s="7"/>
      <c r="H12" s="14"/>
      <c r="I12" s="15"/>
      <c r="J12" s="28"/>
    </row>
    <row r="13" spans="1:19" ht="15.75" x14ac:dyDescent="0.25">
      <c r="A13" s="34" t="s">
        <v>48</v>
      </c>
      <c r="B13" s="36"/>
      <c r="C13" s="7"/>
      <c r="D13" s="10" t="s">
        <v>23</v>
      </c>
      <c r="E13" s="10"/>
      <c r="F13" s="10"/>
      <c r="G13" s="7"/>
      <c r="H13" s="14"/>
      <c r="I13" s="15"/>
      <c r="J13" s="28"/>
    </row>
    <row r="14" spans="1:19" ht="16.5" thickBot="1" x14ac:dyDescent="0.3">
      <c r="A14" s="34" t="s">
        <v>49</v>
      </c>
      <c r="B14" s="36"/>
      <c r="C14" s="7"/>
      <c r="D14" s="7"/>
      <c r="E14" s="7"/>
      <c r="F14" s="7"/>
      <c r="G14" s="7"/>
      <c r="H14" s="7"/>
      <c r="I14" s="7"/>
      <c r="J14" s="7"/>
    </row>
    <row r="15" spans="1:19" ht="15.75" x14ac:dyDescent="0.25">
      <c r="A15" s="34" t="s">
        <v>14</v>
      </c>
      <c r="B15" s="30"/>
      <c r="C15" s="7"/>
      <c r="D15" s="73" t="s">
        <v>58</v>
      </c>
      <c r="E15" s="74"/>
      <c r="F15" s="74"/>
      <c r="G15" s="74"/>
      <c r="H15" s="74"/>
      <c r="I15" s="74"/>
      <c r="J15" s="74"/>
      <c r="K15" s="74"/>
      <c r="L15" s="74"/>
      <c r="M15" s="74"/>
      <c r="N15" s="74"/>
      <c r="O15" s="74"/>
      <c r="P15" s="74"/>
      <c r="Q15" s="75"/>
      <c r="R15" s="75"/>
      <c r="S15" s="76"/>
    </row>
    <row r="16" spans="1:19" ht="15.75" x14ac:dyDescent="0.25">
      <c r="A16" s="34" t="s">
        <v>7</v>
      </c>
      <c r="B16" s="35" t="e">
        <f>E11/D9</f>
        <v>#DIV/0!</v>
      </c>
      <c r="C16" s="7"/>
      <c r="D16" s="77" t="s">
        <v>32</v>
      </c>
      <c r="E16" s="78"/>
      <c r="F16" s="78"/>
      <c r="G16" s="78"/>
      <c r="H16" s="78"/>
      <c r="I16" s="78"/>
      <c r="J16" s="78"/>
      <c r="K16" s="78"/>
      <c r="L16" s="78"/>
      <c r="M16" s="78"/>
      <c r="N16" s="78"/>
      <c r="O16" s="78"/>
      <c r="P16" s="78"/>
      <c r="Q16" s="79"/>
      <c r="R16" s="79"/>
      <c r="S16" s="80"/>
    </row>
    <row r="17" spans="1:19" ht="15.75" x14ac:dyDescent="0.25">
      <c r="A17" s="34" t="s">
        <v>8</v>
      </c>
      <c r="B17" s="35" t="e">
        <f>E10/D9</f>
        <v>#DIV/0!</v>
      </c>
      <c r="C17" s="7"/>
      <c r="D17" s="77" t="s">
        <v>56</v>
      </c>
      <c r="E17" s="78"/>
      <c r="F17" s="78"/>
      <c r="G17" s="78"/>
      <c r="H17" s="78"/>
      <c r="I17" s="78"/>
      <c r="J17" s="78"/>
      <c r="K17" s="78"/>
      <c r="L17" s="78"/>
      <c r="M17" s="78"/>
      <c r="N17" s="78"/>
      <c r="O17" s="78"/>
      <c r="P17" s="78"/>
      <c r="Q17" s="79"/>
      <c r="R17" s="79"/>
      <c r="S17" s="80"/>
    </row>
    <row r="18" spans="1:19" ht="27.75" customHeight="1" x14ac:dyDescent="0.25">
      <c r="C18" s="7"/>
      <c r="D18" s="77" t="s">
        <v>57</v>
      </c>
      <c r="E18" s="78"/>
      <c r="F18" s="78"/>
      <c r="G18" s="78"/>
      <c r="H18" s="78"/>
      <c r="I18" s="78"/>
      <c r="J18" s="78"/>
      <c r="K18" s="78"/>
      <c r="L18" s="78"/>
      <c r="M18" s="78"/>
      <c r="N18" s="78"/>
      <c r="O18" s="78"/>
      <c r="P18" s="78"/>
      <c r="Q18" s="79"/>
      <c r="R18" s="79"/>
      <c r="S18" s="80"/>
    </row>
    <row r="19" spans="1:19" ht="15.75" x14ac:dyDescent="0.25">
      <c r="A19" s="34" t="s">
        <v>12</v>
      </c>
      <c r="B19" s="40" t="e">
        <f>(B13*B16)+(B14*B17)</f>
        <v>#DIV/0!</v>
      </c>
      <c r="C19" s="7"/>
      <c r="D19" s="77" t="s">
        <v>46</v>
      </c>
      <c r="E19" s="78"/>
      <c r="F19" s="78"/>
      <c r="G19" s="78"/>
      <c r="H19" s="78"/>
      <c r="I19" s="78"/>
      <c r="J19" s="78"/>
      <c r="K19" s="78"/>
      <c r="L19" s="78"/>
      <c r="M19" s="78"/>
      <c r="N19" s="78"/>
      <c r="O19" s="78"/>
      <c r="P19" s="78"/>
      <c r="Q19" s="79"/>
      <c r="R19" s="79"/>
      <c r="S19" s="80"/>
    </row>
    <row r="20" spans="1:19" ht="16.5" thickBot="1" x14ac:dyDescent="0.3">
      <c r="A20" s="34" t="s">
        <v>10</v>
      </c>
      <c r="B20" s="41"/>
      <c r="C20" s="7"/>
      <c r="D20" s="81" t="s">
        <v>59</v>
      </c>
      <c r="E20" s="82"/>
      <c r="F20" s="82"/>
      <c r="G20" s="82"/>
      <c r="H20" s="82"/>
      <c r="I20" s="82"/>
      <c r="J20" s="82"/>
      <c r="K20" s="82"/>
      <c r="L20" s="82"/>
      <c r="M20" s="82"/>
      <c r="N20" s="82"/>
      <c r="O20" s="82"/>
      <c r="P20" s="82"/>
      <c r="Q20" s="83"/>
      <c r="R20" s="83"/>
      <c r="S20" s="84"/>
    </row>
    <row r="21" spans="1:19" ht="15.75" x14ac:dyDescent="0.25">
      <c r="A21" s="34" t="s">
        <v>15</v>
      </c>
      <c r="B21" s="42">
        <f>0.5*B20</f>
        <v>0</v>
      </c>
      <c r="C21" s="7"/>
      <c r="D21" s="85"/>
      <c r="E21" s="85"/>
      <c r="F21" s="85"/>
      <c r="G21" s="85"/>
      <c r="H21" s="85"/>
      <c r="I21" s="85"/>
      <c r="J21" s="85"/>
    </row>
    <row r="22" spans="1:19" ht="45" x14ac:dyDescent="0.25">
      <c r="A22" s="34" t="s">
        <v>17</v>
      </c>
      <c r="B22" s="43" t="e">
        <f>(B19/912.5)*B21</f>
        <v>#DIV/0!</v>
      </c>
      <c r="C22" s="7"/>
      <c r="D22" s="25" t="s">
        <v>30</v>
      </c>
      <c r="E22" s="25" t="s">
        <v>31</v>
      </c>
      <c r="F22" s="7"/>
      <c r="G22" s="45" t="s">
        <v>53</v>
      </c>
      <c r="H22" s="45" t="s">
        <v>54</v>
      </c>
      <c r="I22" s="45" t="s">
        <v>28</v>
      </c>
      <c r="J22" s="45" t="s">
        <v>55</v>
      </c>
      <c r="K22" s="45" t="s">
        <v>29</v>
      </c>
      <c r="M22" s="70" t="s">
        <v>51</v>
      </c>
      <c r="N22" s="71"/>
      <c r="O22" s="71"/>
      <c r="P22" s="72"/>
    </row>
    <row r="23" spans="1:19" ht="15.75" x14ac:dyDescent="0.25">
      <c r="A23" s="34" t="s">
        <v>16</v>
      </c>
      <c r="B23" s="43" t="e">
        <f>(B8*B11)/B22</f>
        <v>#DIV/0!</v>
      </c>
      <c r="C23" s="7"/>
      <c r="D23" s="26" t="s">
        <v>33</v>
      </c>
      <c r="E23" s="25">
        <v>0.75</v>
      </c>
      <c r="F23" s="7"/>
      <c r="G23" s="27">
        <v>8</v>
      </c>
      <c r="H23" s="27">
        <v>752</v>
      </c>
      <c r="I23" s="27">
        <v>2</v>
      </c>
      <c r="J23" s="27">
        <f>H23*I23</f>
        <v>1504</v>
      </c>
      <c r="K23" s="27">
        <v>33</v>
      </c>
      <c r="M23" s="46" t="s">
        <v>50</v>
      </c>
      <c r="N23" s="47" t="s">
        <v>43</v>
      </c>
      <c r="O23" s="47" t="s">
        <v>44</v>
      </c>
      <c r="P23" s="47" t="s">
        <v>45</v>
      </c>
    </row>
    <row r="24" spans="1:19" ht="15.75" x14ac:dyDescent="0.25">
      <c r="A24" s="34" t="s">
        <v>27</v>
      </c>
      <c r="B24" s="44" t="e">
        <f>J11*16*3</f>
        <v>#DIV/0!</v>
      </c>
      <c r="C24" s="7"/>
      <c r="D24" s="26" t="s">
        <v>34</v>
      </c>
      <c r="E24" s="25">
        <v>0.85</v>
      </c>
      <c r="F24" s="7"/>
      <c r="G24" s="27">
        <v>8</v>
      </c>
      <c r="H24" s="27">
        <v>752</v>
      </c>
      <c r="I24" s="27">
        <v>3</v>
      </c>
      <c r="J24" s="27">
        <f>H24*I24</f>
        <v>2256</v>
      </c>
      <c r="K24" s="27">
        <v>50</v>
      </c>
      <c r="M24" s="38" t="s">
        <v>41</v>
      </c>
      <c r="N24" s="39">
        <v>5305</v>
      </c>
      <c r="O24" s="39">
        <v>9800</v>
      </c>
      <c r="P24" s="39">
        <v>14295</v>
      </c>
    </row>
    <row r="25" spans="1:19" ht="15.75" x14ac:dyDescent="0.25">
      <c r="A25" s="7"/>
      <c r="B25" s="8"/>
      <c r="C25" s="7"/>
      <c r="D25" s="26" t="s">
        <v>35</v>
      </c>
      <c r="E25" s="25">
        <v>1</v>
      </c>
      <c r="F25" s="7"/>
      <c r="G25" s="27">
        <v>8</v>
      </c>
      <c r="H25" s="27">
        <v>752</v>
      </c>
      <c r="I25" s="27">
        <v>4</v>
      </c>
      <c r="J25" s="27">
        <f>H25*I25</f>
        <v>3008</v>
      </c>
      <c r="K25" s="27">
        <v>66</v>
      </c>
      <c r="M25" s="38" t="s">
        <v>52</v>
      </c>
      <c r="N25" s="39">
        <v>6315</v>
      </c>
      <c r="O25" s="39">
        <v>9100</v>
      </c>
      <c r="P25" s="39">
        <v>11885</v>
      </c>
    </row>
    <row r="26" spans="1:19" ht="15.75" x14ac:dyDescent="0.25">
      <c r="A26" s="9"/>
      <c r="B26" s="8"/>
      <c r="C26" s="7"/>
      <c r="D26" s="26" t="s">
        <v>36</v>
      </c>
      <c r="E26" s="25">
        <v>1.1499999999999999</v>
      </c>
      <c r="F26" s="7"/>
      <c r="G26" s="27"/>
      <c r="H26" s="27"/>
      <c r="I26" s="27"/>
      <c r="J26" s="27"/>
      <c r="K26" s="27"/>
      <c r="M26" s="38" t="s">
        <v>42</v>
      </c>
      <c r="N26" s="39">
        <v>4050</v>
      </c>
      <c r="O26" s="39">
        <v>8435</v>
      </c>
      <c r="P26" s="39">
        <v>12820</v>
      </c>
    </row>
    <row r="27" spans="1:19" ht="15.75" x14ac:dyDescent="0.25">
      <c r="A27" s="9"/>
      <c r="B27" s="8"/>
      <c r="C27" s="7"/>
      <c r="D27" s="26" t="s">
        <v>37</v>
      </c>
      <c r="E27" s="25">
        <v>1.25</v>
      </c>
      <c r="F27" s="7"/>
      <c r="G27" s="27">
        <v>10</v>
      </c>
      <c r="H27" s="27">
        <v>1175</v>
      </c>
      <c r="I27" s="27">
        <v>2</v>
      </c>
      <c r="J27" s="27">
        <f>H27*I27</f>
        <v>2350</v>
      </c>
      <c r="K27" s="27">
        <v>52</v>
      </c>
      <c r="M27" s="38" t="s">
        <v>40</v>
      </c>
      <c r="N27" s="39">
        <v>450</v>
      </c>
      <c r="O27" s="39">
        <v>3025</v>
      </c>
      <c r="P27" s="39">
        <v>5600</v>
      </c>
    </row>
    <row r="28" spans="1:19" ht="15.75" x14ac:dyDescent="0.25">
      <c r="A28" s="48"/>
      <c r="B28" s="48"/>
      <c r="C28" s="7"/>
      <c r="D28" s="26" t="s">
        <v>38</v>
      </c>
      <c r="E28" s="25">
        <v>1.5</v>
      </c>
      <c r="F28" s="7"/>
      <c r="G28" s="27">
        <v>10</v>
      </c>
      <c r="H28" s="27">
        <v>1175</v>
      </c>
      <c r="I28" s="27">
        <v>3</v>
      </c>
      <c r="J28" s="27">
        <f>H28*I28</f>
        <v>3525</v>
      </c>
      <c r="K28" s="27">
        <v>78</v>
      </c>
      <c r="M28" s="38" t="s">
        <v>47</v>
      </c>
      <c r="N28" s="39">
        <v>1000</v>
      </c>
      <c r="O28" s="39">
        <v>2000</v>
      </c>
      <c r="P28" s="39">
        <v>3000</v>
      </c>
    </row>
    <row r="29" spans="1:19" ht="15.75" x14ac:dyDescent="0.25">
      <c r="A29" s="49"/>
      <c r="B29" s="48"/>
      <c r="C29" s="7"/>
      <c r="D29" s="26" t="s">
        <v>39</v>
      </c>
      <c r="E29" s="25">
        <v>2</v>
      </c>
      <c r="G29" s="27"/>
      <c r="H29" s="27"/>
      <c r="I29" s="27"/>
      <c r="J29" s="27"/>
      <c r="K29" s="27"/>
      <c r="M29" s="37"/>
      <c r="N29" s="37"/>
      <c r="O29" s="37"/>
      <c r="P29" s="37"/>
    </row>
    <row r="30" spans="1:19" ht="15.75" x14ac:dyDescent="0.25">
      <c r="A30" s="49"/>
      <c r="B30" s="48"/>
      <c r="C30" s="7"/>
      <c r="G30" s="27">
        <v>12</v>
      </c>
      <c r="H30" s="27">
        <v>1692</v>
      </c>
      <c r="I30" s="27">
        <v>1</v>
      </c>
      <c r="J30" s="27">
        <f>H30*I30</f>
        <v>1692</v>
      </c>
      <c r="K30" s="27">
        <v>37</v>
      </c>
      <c r="M30" s="37"/>
      <c r="N30" s="37"/>
      <c r="O30" s="37"/>
      <c r="P30" s="37"/>
    </row>
    <row r="31" spans="1:19" ht="15.75" x14ac:dyDescent="0.25">
      <c r="A31" s="49"/>
      <c r="B31" s="48"/>
      <c r="C31" s="7"/>
      <c r="E31" s="24"/>
      <c r="F31" s="17"/>
      <c r="G31" s="55">
        <v>12</v>
      </c>
      <c r="H31" s="55">
        <v>1692</v>
      </c>
      <c r="I31" s="55">
        <v>2</v>
      </c>
      <c r="J31" s="55">
        <f>H31*I31</f>
        <v>3384</v>
      </c>
      <c r="K31" s="55">
        <v>75</v>
      </c>
      <c r="M31" s="37"/>
      <c r="N31" s="37"/>
      <c r="O31" s="37"/>
      <c r="P31" s="37"/>
    </row>
    <row r="32" spans="1:19" ht="15.75" x14ac:dyDescent="0.25">
      <c r="A32" s="49"/>
      <c r="B32" s="48"/>
      <c r="C32" s="7"/>
      <c r="D32" s="50"/>
      <c r="E32" s="51"/>
      <c r="F32" s="52"/>
      <c r="G32" s="56"/>
      <c r="H32" s="53"/>
      <c r="I32" s="51"/>
      <c r="J32" s="54"/>
      <c r="K32" s="54"/>
      <c r="L32" s="54"/>
      <c r="M32" s="57"/>
      <c r="N32" s="37"/>
      <c r="O32" s="37"/>
      <c r="P32" s="37"/>
    </row>
    <row r="33" spans="1:14" ht="15.75" x14ac:dyDescent="0.25">
      <c r="A33" s="49"/>
      <c r="B33" s="48"/>
      <c r="C33" s="7"/>
      <c r="D33" s="58"/>
      <c r="E33" s="58"/>
      <c r="F33" s="58"/>
      <c r="G33" s="58"/>
      <c r="H33" s="58"/>
      <c r="I33" s="54"/>
      <c r="J33" s="59"/>
      <c r="K33" s="60"/>
      <c r="L33" s="60"/>
      <c r="M33" s="60"/>
      <c r="N33" s="37"/>
    </row>
    <row r="34" spans="1:14" ht="15.75" x14ac:dyDescent="0.25">
      <c r="A34" s="49"/>
      <c r="B34" s="48"/>
      <c r="C34" s="7"/>
      <c r="D34" s="58"/>
      <c r="E34" s="58"/>
      <c r="F34" s="58"/>
      <c r="G34" s="58"/>
      <c r="H34" s="58"/>
      <c r="I34" s="54"/>
      <c r="J34" s="59"/>
      <c r="K34" s="60"/>
      <c r="L34" s="60"/>
      <c r="M34" s="60"/>
      <c r="N34" s="37"/>
    </row>
    <row r="35" spans="1:14" x14ac:dyDescent="0.25">
      <c r="A35" s="49"/>
      <c r="B35" s="48"/>
      <c r="D35" s="58"/>
      <c r="E35" s="58"/>
      <c r="F35" s="58"/>
      <c r="G35" s="58"/>
      <c r="H35" s="58"/>
      <c r="I35" s="54"/>
      <c r="J35" s="57"/>
      <c r="K35" s="57"/>
      <c r="L35" s="57"/>
      <c r="M35" s="57"/>
      <c r="N35" s="37"/>
    </row>
    <row r="36" spans="1:14" x14ac:dyDescent="0.25">
      <c r="D36" s="58"/>
      <c r="E36" s="58"/>
      <c r="F36" s="58"/>
      <c r="G36" s="58"/>
      <c r="H36" s="58"/>
      <c r="I36" s="54"/>
      <c r="J36" s="57"/>
      <c r="K36" s="57"/>
      <c r="L36" s="57"/>
      <c r="M36" s="57"/>
      <c r="N36" s="37"/>
    </row>
    <row r="37" spans="1:14" x14ac:dyDescent="0.25">
      <c r="B37" s="24"/>
      <c r="C37" s="17"/>
      <c r="D37" s="58"/>
      <c r="E37" s="58"/>
      <c r="F37" s="58"/>
      <c r="G37" s="58"/>
      <c r="H37" s="58"/>
      <c r="I37" s="54"/>
      <c r="J37" s="57"/>
      <c r="K37" s="57"/>
      <c r="L37" s="57"/>
      <c r="M37" s="57"/>
      <c r="N37" s="37"/>
    </row>
    <row r="38" spans="1:14" x14ac:dyDescent="0.25">
      <c r="A38" s="19"/>
      <c r="B38" s="20"/>
      <c r="C38" s="21"/>
      <c r="D38" s="56"/>
      <c r="E38" s="53"/>
      <c r="F38" s="51"/>
      <c r="G38" s="54"/>
      <c r="H38" s="54"/>
      <c r="I38" s="54"/>
      <c r="J38" s="57"/>
      <c r="K38" s="57"/>
      <c r="L38" s="57"/>
      <c r="M38" s="57"/>
    </row>
    <row r="39" spans="1:14" x14ac:dyDescent="0.25">
      <c r="A39" s="22"/>
      <c r="B39" s="23"/>
      <c r="C39" s="23"/>
      <c r="D39" s="54"/>
      <c r="E39" s="54"/>
      <c r="F39" s="51"/>
      <c r="G39" s="54"/>
      <c r="H39" s="54"/>
      <c r="I39" s="54"/>
      <c r="J39" s="57"/>
      <c r="K39" s="57"/>
      <c r="L39" s="57"/>
      <c r="M39" s="57"/>
    </row>
    <row r="40" spans="1:14" x14ac:dyDescent="0.25">
      <c r="A40" s="18"/>
      <c r="B40" s="18"/>
      <c r="C40" s="18"/>
      <c r="D40" s="54"/>
      <c r="E40" s="54"/>
      <c r="F40" s="51"/>
      <c r="G40" s="54"/>
      <c r="H40" s="54"/>
      <c r="I40" s="54"/>
      <c r="J40" s="54"/>
      <c r="K40" s="54"/>
      <c r="L40" s="54"/>
      <c r="M40" s="54"/>
    </row>
    <row r="41" spans="1:14" x14ac:dyDescent="0.25">
      <c r="A41" s="18"/>
      <c r="B41" s="18"/>
      <c r="C41" s="18"/>
      <c r="D41" s="54"/>
      <c r="E41" s="54"/>
      <c r="F41" s="51"/>
      <c r="G41" s="54"/>
      <c r="H41" s="54"/>
      <c r="I41" s="54"/>
      <c r="J41" s="54"/>
      <c r="K41" s="54"/>
      <c r="L41" s="54"/>
      <c r="M41" s="54"/>
    </row>
    <row r="42" spans="1:14" x14ac:dyDescent="0.25">
      <c r="F42" s="23"/>
      <c r="G42" s="18"/>
      <c r="H42" s="18"/>
    </row>
    <row r="43" spans="1:14" x14ac:dyDescent="0.25">
      <c r="F43" s="18"/>
      <c r="G43" s="18"/>
      <c r="H43" s="18"/>
    </row>
    <row r="44" spans="1:14" x14ac:dyDescent="0.25">
      <c r="F44" s="18"/>
      <c r="G44" s="18"/>
      <c r="H44" s="18"/>
    </row>
  </sheetData>
  <sheetProtection formatCells="0" formatColumns="0" formatRows="0" insertRows="0"/>
  <mergeCells count="14">
    <mergeCell ref="M22:P22"/>
    <mergeCell ref="D15:S15"/>
    <mergeCell ref="D16:S16"/>
    <mergeCell ref="D17:S17"/>
    <mergeCell ref="D18:S18"/>
    <mergeCell ref="D19:S19"/>
    <mergeCell ref="D20:S20"/>
    <mergeCell ref="D21:J21"/>
    <mergeCell ref="A1:H3"/>
    <mergeCell ref="D7:D8"/>
    <mergeCell ref="I3:J3"/>
    <mergeCell ref="H7:J8"/>
    <mergeCell ref="H9:J9"/>
    <mergeCell ref="E7:G8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Stocking Estimator</vt:lpstr>
    </vt:vector>
  </TitlesOfParts>
  <Company>USDA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Bishop, Nadine - NRCS, Imperial, NE</dc:creator>
  <cp:lastModifiedBy>Brody Vorderstrasse</cp:lastModifiedBy>
  <cp:lastPrinted>2017-05-05T21:04:29Z</cp:lastPrinted>
  <dcterms:created xsi:type="dcterms:W3CDTF">2017-05-05T17:03:58Z</dcterms:created>
  <dcterms:modified xsi:type="dcterms:W3CDTF">2021-02-10T14:29:51Z</dcterms:modified>
</cp:coreProperties>
</file>